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972" activeTab="0"/>
  </bookViews>
  <sheets>
    <sheet name="List1" sheetId="1" r:id="rId1"/>
  </sheets>
  <definedNames>
    <definedName name="_xlnm.Print_Area" localSheetId="0">'List1'!$A$22:$J$61</definedName>
  </definedNames>
  <calcPr fullCalcOnLoad="1"/>
</workbook>
</file>

<file path=xl/sharedStrings.xml><?xml version="1.0" encoding="utf-8"?>
<sst xmlns="http://schemas.openxmlformats.org/spreadsheetml/2006/main" count="50" uniqueCount="43">
  <si>
    <t>vedoucí katedry</t>
  </si>
  <si>
    <t>katedra</t>
  </si>
  <si>
    <t>jméno studenta</t>
  </si>
  <si>
    <t>Student</t>
  </si>
  <si>
    <t>bude v</t>
  </si>
  <si>
    <t>semestru akademického roku</t>
  </si>
  <si>
    <t xml:space="preserve">Předpokládaný rozsah práce </t>
  </si>
  <si>
    <t>počet hodin</t>
  </si>
  <si>
    <t>hodin.</t>
  </si>
  <si>
    <t>Odměna za hodinu práce</t>
  </si>
  <si>
    <t>k výplatě Kč</t>
  </si>
  <si>
    <t>dne</t>
  </si>
  <si>
    <t>Náplň práce:</t>
  </si>
  <si>
    <t>činnost</t>
  </si>
  <si>
    <t>semestr</t>
  </si>
  <si>
    <t>akademický rok</t>
  </si>
  <si>
    <t>výplata</t>
  </si>
  <si>
    <t>Kč.</t>
  </si>
  <si>
    <t>Jméno Příjmení</t>
  </si>
  <si>
    <t>děkanát</t>
  </si>
  <si>
    <t>osobní číslo studenta</t>
  </si>
  <si>
    <t>osobní číslo</t>
  </si>
  <si>
    <t>navrhovatel</t>
  </si>
  <si>
    <t>Navrhovatel</t>
  </si>
  <si>
    <t>předseda stipendijní komise</t>
  </si>
  <si>
    <t>příkazce operace</t>
  </si>
  <si>
    <t>správce rozpočtu</t>
  </si>
  <si>
    <t>Pasteurova 7, 400 96 Ústí nad Labem</t>
  </si>
  <si>
    <t>Ing. Michal Lattner, Ph.D.</t>
  </si>
  <si>
    <t>VTP</t>
  </si>
  <si>
    <t>Fakulta strojního inženýrství</t>
  </si>
  <si>
    <t>ÚTM</t>
  </si>
  <si>
    <t>ÚSE</t>
  </si>
  <si>
    <t>děkan</t>
  </si>
  <si>
    <t>doc. Ing. Nataša Náprstková, Ph.D.</t>
  </si>
  <si>
    <t>pracovat</t>
  </si>
  <si>
    <t>B12345</t>
  </si>
  <si>
    <t>přepisování textu, překreslování výkresů do CADu, kreslení obrázků, vytvoření programu, …. Specifikujte předmět atd.</t>
  </si>
  <si>
    <t>vyplňte pouze barevná pole a vytiskněte tento list - Ctrl+P</t>
  </si>
  <si>
    <t>Žádost o přiznání mimořádného stipendia pro pomocnou pedagogickou/vědeckou sílu</t>
  </si>
  <si>
    <t>jako pomocná pedagogická/vědecká síla</t>
  </si>
  <si>
    <t>doc. Ing. Jaromír Cais, Ph.D.</t>
  </si>
  <si>
    <t>Ing. Bc. Vladislav Síťař, 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</si>
</sst>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3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3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0" fontId="0" fillId="39" borderId="11" xfId="0" applyFill="1" applyBorder="1" applyAlignment="1" applyProtection="1">
      <alignment/>
      <protection/>
    </xf>
    <xf numFmtId="0" fontId="0" fillId="40" borderId="20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36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0" fillId="37" borderId="24" xfId="0" applyFill="1" applyBorder="1" applyAlignment="1" applyProtection="1">
      <alignment horizontal="left" vertical="top" wrapText="1"/>
      <protection/>
    </xf>
    <xf numFmtId="0" fontId="0" fillId="37" borderId="11" xfId="0" applyFill="1" applyBorder="1" applyAlignment="1" applyProtection="1">
      <alignment horizontal="left" vertical="top" wrapText="1"/>
      <protection/>
    </xf>
    <xf numFmtId="0" fontId="0" fillId="38" borderId="24" xfId="0" applyFill="1" applyBorder="1" applyAlignment="1" applyProtection="1">
      <alignment horizontal="left" vertical="top" wrapText="1"/>
      <protection/>
    </xf>
    <xf numFmtId="0" fontId="0" fillId="38" borderId="11" xfId="0" applyFill="1" applyBorder="1" applyAlignment="1" applyProtection="1">
      <alignment horizontal="left" vertical="top" wrapText="1"/>
      <protection/>
    </xf>
    <xf numFmtId="0" fontId="0" fillId="40" borderId="25" xfId="0" applyFont="1" applyFill="1" applyBorder="1" applyAlignment="1" applyProtection="1">
      <alignment horizontal="left" vertical="top" wrapText="1"/>
      <protection/>
    </xf>
    <xf numFmtId="0" fontId="0" fillId="40" borderId="20" xfId="0" applyFill="1" applyBorder="1" applyAlignment="1" applyProtection="1">
      <alignment horizontal="left" vertical="top" wrapText="1"/>
      <protection/>
    </xf>
    <xf numFmtId="0" fontId="0" fillId="37" borderId="11" xfId="0" applyFill="1" applyBorder="1" applyAlignment="1" applyProtection="1">
      <alignment horizontal="left" vertical="top" wrapText="1"/>
      <protection locked="0"/>
    </xf>
    <xf numFmtId="0" fontId="0" fillId="37" borderId="26" xfId="0" applyFill="1" applyBorder="1" applyAlignment="1" applyProtection="1">
      <alignment horizontal="left" vertical="top" wrapText="1"/>
      <protection locked="0"/>
    </xf>
    <xf numFmtId="0" fontId="0" fillId="38" borderId="11" xfId="0" applyFill="1" applyBorder="1" applyAlignment="1" applyProtection="1">
      <alignment horizontal="left" vertical="top" wrapText="1"/>
      <protection locked="0"/>
    </xf>
    <xf numFmtId="0" fontId="0" fillId="38" borderId="26" xfId="0" applyFill="1" applyBorder="1" applyAlignment="1" applyProtection="1">
      <alignment horizontal="left" vertical="top" wrapText="1"/>
      <protection locked="0"/>
    </xf>
    <xf numFmtId="0" fontId="0" fillId="40" borderId="20" xfId="0" applyFont="1" applyFill="1" applyBorder="1" applyAlignment="1" applyProtection="1">
      <alignment horizontal="left" vertical="top" wrapText="1"/>
      <protection locked="0"/>
    </xf>
    <xf numFmtId="0" fontId="0" fillId="40" borderId="20" xfId="0" applyFill="1" applyBorder="1" applyAlignment="1" applyProtection="1">
      <alignment horizontal="left" vertical="top" wrapText="1"/>
      <protection locked="0"/>
    </xf>
    <xf numFmtId="0" fontId="0" fillId="40" borderId="27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 horizontal="left" vertical="top" wrapText="1"/>
      <protection/>
    </xf>
    <xf numFmtId="0" fontId="0" fillId="36" borderId="19" xfId="0" applyFill="1" applyBorder="1" applyAlignment="1" applyProtection="1">
      <alignment horizontal="left" vertical="top" wrapText="1"/>
      <protection/>
    </xf>
    <xf numFmtId="0" fontId="0" fillId="36" borderId="19" xfId="0" applyFont="1" applyFill="1" applyBorder="1" applyAlignment="1" applyProtection="1">
      <alignment horizontal="left" vertical="top" wrapText="1"/>
      <protection locked="0"/>
    </xf>
    <xf numFmtId="0" fontId="0" fillId="36" borderId="19" xfId="0" applyFill="1" applyBorder="1" applyAlignment="1" applyProtection="1">
      <alignment horizontal="left" vertical="top" wrapText="1"/>
      <protection locked="0"/>
    </xf>
    <xf numFmtId="0" fontId="0" fillId="36" borderId="29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39" borderId="24" xfId="0" applyFill="1" applyBorder="1" applyAlignment="1" applyProtection="1">
      <alignment horizontal="left" vertical="top" wrapText="1"/>
      <protection/>
    </xf>
    <xf numFmtId="0" fontId="0" fillId="39" borderId="11" xfId="0" applyFill="1" applyBorder="1" applyAlignment="1" applyProtection="1">
      <alignment horizontal="left" vertical="top" wrapText="1"/>
      <protection/>
    </xf>
    <xf numFmtId="0" fontId="0" fillId="39" borderId="20" xfId="0" applyFont="1" applyFill="1" applyBorder="1" applyAlignment="1" applyProtection="1">
      <alignment horizontal="left" vertical="top" wrapText="1"/>
      <protection locked="0"/>
    </xf>
    <xf numFmtId="0" fontId="0" fillId="39" borderId="20" xfId="0" applyFill="1" applyBorder="1" applyAlignment="1" applyProtection="1">
      <alignment horizontal="left" vertical="top" wrapText="1"/>
      <protection locked="0"/>
    </xf>
    <xf numFmtId="0" fontId="0" fillId="39" borderId="27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57150</xdr:rowOff>
    </xdr:from>
    <xdr:to>
      <xdr:col>4</xdr:col>
      <xdr:colOff>247650</xdr:colOff>
      <xdr:row>26</xdr:row>
      <xdr:rowOff>19050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124325"/>
          <a:ext cx="1943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7"/>
  <sheetViews>
    <sheetView tabSelected="1" zoomScale="130" zoomScaleNormal="130" zoomScalePageLayoutView="0" workbookViewId="0" topLeftCell="A1">
      <selection activeCell="A3" sqref="A3:C3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7.57421875" style="0" customWidth="1"/>
    <col min="4" max="4" width="2.57421875" style="0" customWidth="1"/>
    <col min="5" max="5" width="4.57421875" style="0" customWidth="1"/>
    <col min="6" max="6" width="9.28125" style="0" customWidth="1"/>
    <col min="7" max="7" width="15.00390625" style="0" customWidth="1"/>
    <col min="8" max="8" width="15.7109375" style="0" customWidth="1"/>
    <col min="9" max="9" width="9.140625" style="0" customWidth="1"/>
    <col min="10" max="10" width="7.140625" style="0" customWidth="1"/>
    <col min="16" max="16" width="31.8515625" style="0" customWidth="1"/>
    <col min="25" max="26" width="12.421875" style="0" customWidth="1"/>
  </cols>
  <sheetData>
    <row r="1" spans="1:12" ht="12.75">
      <c r="A1" s="57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12"/>
      <c r="L1" s="12"/>
    </row>
    <row r="2" spans="1:12" ht="38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12"/>
      <c r="L2" s="12"/>
    </row>
    <row r="3" spans="1:12" ht="38.25" customHeight="1">
      <c r="A3" s="79" t="s">
        <v>12</v>
      </c>
      <c r="B3" s="80"/>
      <c r="C3" s="80"/>
      <c r="D3" s="45"/>
      <c r="E3" s="81" t="s">
        <v>37</v>
      </c>
      <c r="F3" s="82"/>
      <c r="G3" s="82"/>
      <c r="H3" s="82"/>
      <c r="I3" s="82"/>
      <c r="J3" s="83"/>
      <c r="K3" s="12"/>
      <c r="L3" s="12"/>
    </row>
    <row r="4" spans="1:12" ht="12.75">
      <c r="A4" s="60" t="s">
        <v>7</v>
      </c>
      <c r="B4" s="61"/>
      <c r="C4" s="61"/>
      <c r="D4" s="46"/>
      <c r="E4" s="66">
        <v>40</v>
      </c>
      <c r="F4" s="66"/>
      <c r="G4" s="66"/>
      <c r="H4" s="66"/>
      <c r="I4" s="66"/>
      <c r="J4" s="67"/>
      <c r="K4" s="12"/>
      <c r="L4" s="12"/>
    </row>
    <row r="5" spans="1:12" ht="12.75" customHeight="1">
      <c r="A5" s="62" t="s">
        <v>2</v>
      </c>
      <c r="B5" s="63"/>
      <c r="C5" s="63"/>
      <c r="D5" s="47"/>
      <c r="E5" s="68" t="s">
        <v>18</v>
      </c>
      <c r="F5" s="68"/>
      <c r="G5" s="68"/>
      <c r="H5" s="68"/>
      <c r="I5" s="68"/>
      <c r="J5" s="69"/>
      <c r="K5" s="12"/>
      <c r="L5" s="12"/>
    </row>
    <row r="6" spans="1:12" ht="12.75" customHeight="1">
      <c r="A6" s="85" t="s">
        <v>20</v>
      </c>
      <c r="B6" s="86"/>
      <c r="C6" s="86"/>
      <c r="D6" s="48"/>
      <c r="E6" s="87" t="s">
        <v>36</v>
      </c>
      <c r="F6" s="88"/>
      <c r="G6" s="88"/>
      <c r="H6" s="88"/>
      <c r="I6" s="88"/>
      <c r="J6" s="89"/>
      <c r="K6" s="12"/>
      <c r="L6" s="12"/>
    </row>
    <row r="7" spans="1:12" ht="12.75">
      <c r="A7" s="64" t="s">
        <v>22</v>
      </c>
      <c r="B7" s="65"/>
      <c r="C7" s="65"/>
      <c r="D7" s="49"/>
      <c r="E7" s="70" t="s">
        <v>23</v>
      </c>
      <c r="F7" s="71"/>
      <c r="G7" s="71"/>
      <c r="H7" s="71"/>
      <c r="I7" s="71"/>
      <c r="J7" s="72"/>
      <c r="K7" s="12"/>
      <c r="L7" s="12"/>
    </row>
    <row r="8" spans="1:12" ht="12.75">
      <c r="A8" s="73"/>
      <c r="B8" s="74"/>
      <c r="C8" s="75"/>
      <c r="D8" s="16"/>
      <c r="E8" s="17"/>
      <c r="F8" s="18"/>
      <c r="G8" s="18"/>
      <c r="H8" s="19"/>
      <c r="I8" s="20"/>
      <c r="J8" s="21"/>
      <c r="K8" s="12"/>
      <c r="L8" s="12"/>
    </row>
    <row r="9" spans="1:12" ht="12.75">
      <c r="A9" s="73"/>
      <c r="B9" s="74"/>
      <c r="C9" s="75"/>
      <c r="D9" s="16"/>
      <c r="E9" s="17"/>
      <c r="F9" s="18"/>
      <c r="G9" s="18"/>
      <c r="H9" s="19"/>
      <c r="I9" s="20"/>
      <c r="J9" s="21"/>
      <c r="K9" s="16"/>
      <c r="L9" s="16"/>
    </row>
    <row r="10" spans="1:12" ht="12.75">
      <c r="A10" s="73"/>
      <c r="B10" s="74"/>
      <c r="C10" s="75"/>
      <c r="D10" s="16"/>
      <c r="E10" s="17"/>
      <c r="F10" s="18"/>
      <c r="G10" s="18"/>
      <c r="H10" s="19"/>
      <c r="I10" s="20"/>
      <c r="J10" s="21"/>
      <c r="K10" s="16"/>
      <c r="L10" s="16"/>
    </row>
    <row r="11" spans="1:12" ht="12.75">
      <c r="A11" s="73"/>
      <c r="B11" s="74"/>
      <c r="C11" s="75"/>
      <c r="D11" s="16"/>
      <c r="E11" s="17"/>
      <c r="F11" s="18"/>
      <c r="G11" s="18"/>
      <c r="H11" s="19"/>
      <c r="I11" s="20"/>
      <c r="J11" s="21"/>
      <c r="K11" s="16"/>
      <c r="L11" s="16"/>
    </row>
    <row r="12" spans="1:12" ht="13.5" thickBot="1">
      <c r="A12" s="73"/>
      <c r="B12" s="74"/>
      <c r="C12" s="75"/>
      <c r="D12" s="16"/>
      <c r="E12" s="22"/>
      <c r="F12" s="23"/>
      <c r="G12" s="23"/>
      <c r="H12" s="24"/>
      <c r="I12" s="25"/>
      <c r="J12" s="26"/>
      <c r="K12" s="16"/>
      <c r="L12" s="16"/>
    </row>
    <row r="13" spans="1:12" ht="12.75">
      <c r="A13" s="73"/>
      <c r="B13" s="74"/>
      <c r="C13" s="75"/>
      <c r="D13" s="16"/>
      <c r="E13" s="27"/>
      <c r="F13" s="28"/>
      <c r="G13" s="29"/>
      <c r="H13" s="30"/>
      <c r="I13" s="31"/>
      <c r="J13" s="32"/>
      <c r="K13" s="16"/>
      <c r="L13" s="16"/>
    </row>
    <row r="14" spans="1:12" ht="12.75">
      <c r="A14" s="73"/>
      <c r="B14" s="74"/>
      <c r="C14" s="75"/>
      <c r="D14" s="33"/>
      <c r="E14" s="34"/>
      <c r="F14" s="35"/>
      <c r="G14" s="36"/>
      <c r="H14" s="30"/>
      <c r="I14" s="31"/>
      <c r="J14" s="32"/>
      <c r="K14" s="16"/>
      <c r="L14" s="16"/>
    </row>
    <row r="15" spans="1:12" ht="12.75">
      <c r="A15" s="73"/>
      <c r="B15" s="74"/>
      <c r="C15" s="75"/>
      <c r="D15" s="33"/>
      <c r="E15" s="34"/>
      <c r="F15" s="35"/>
      <c r="G15" s="36"/>
      <c r="H15" s="30"/>
      <c r="I15" s="31"/>
      <c r="J15" s="32"/>
      <c r="K15" s="16"/>
      <c r="L15" s="16"/>
    </row>
    <row r="16" spans="1:12" ht="12.75">
      <c r="A16" s="73"/>
      <c r="B16" s="74"/>
      <c r="C16" s="75"/>
      <c r="D16" s="33"/>
      <c r="E16" s="34"/>
      <c r="F16" s="35"/>
      <c r="G16" s="36"/>
      <c r="H16" s="30"/>
      <c r="I16" s="31"/>
      <c r="J16" s="37"/>
      <c r="K16" s="16"/>
      <c r="L16" s="16"/>
    </row>
    <row r="17" spans="1:12" ht="12.75">
      <c r="A17" s="73"/>
      <c r="B17" s="74"/>
      <c r="C17" s="75"/>
      <c r="D17" s="33"/>
      <c r="E17" s="34"/>
      <c r="F17" s="35"/>
      <c r="G17" s="36"/>
      <c r="H17" s="30"/>
      <c r="I17" s="31"/>
      <c r="J17" s="32"/>
      <c r="K17" s="16"/>
      <c r="L17" s="16"/>
    </row>
    <row r="18" spans="1:14" ht="12.75">
      <c r="A18" s="73"/>
      <c r="B18" s="74"/>
      <c r="C18" s="75"/>
      <c r="D18" s="33"/>
      <c r="E18" s="34"/>
      <c r="F18" s="35"/>
      <c r="G18" s="36"/>
      <c r="H18" s="30"/>
      <c r="I18" s="31"/>
      <c r="J18" s="10"/>
      <c r="K18" s="9"/>
      <c r="L18" s="9"/>
      <c r="M18" s="12"/>
      <c r="N18" s="9"/>
    </row>
    <row r="19" spans="1:12" ht="13.5" thickBot="1">
      <c r="A19" s="76"/>
      <c r="B19" s="77"/>
      <c r="C19" s="78"/>
      <c r="D19" s="38"/>
      <c r="E19" s="39"/>
      <c r="F19" s="40"/>
      <c r="G19" s="41"/>
      <c r="H19" s="42"/>
      <c r="I19" s="43"/>
      <c r="J19" s="44"/>
      <c r="K19" s="16"/>
      <c r="L19" s="16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6"/>
      <c r="J20" s="16"/>
      <c r="K20" s="16"/>
      <c r="L20" s="16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6"/>
      <c r="J21" s="16"/>
      <c r="K21" s="16"/>
      <c r="L21" s="16"/>
    </row>
    <row r="25" ht="8.25" customHeight="1"/>
    <row r="26" ht="7.5" customHeight="1"/>
    <row r="27" ht="4.5" customHeight="1"/>
    <row r="28" ht="20.25">
      <c r="C28" s="11" t="s">
        <v>30</v>
      </c>
    </row>
    <row r="29" spans="3:15" ht="20.25">
      <c r="C29" s="11" t="s">
        <v>27</v>
      </c>
      <c r="O29" s="3"/>
    </row>
    <row r="31" spans="2:9" ht="36.75" customHeight="1">
      <c r="B31" s="94" t="s">
        <v>39</v>
      </c>
      <c r="C31" s="95"/>
      <c r="D31" s="95"/>
      <c r="E31" s="95"/>
      <c r="F31" s="95"/>
      <c r="G31" s="95"/>
      <c r="H31" s="95"/>
      <c r="I31" s="95"/>
    </row>
    <row r="32" ht="4.5" customHeight="1">
      <c r="B32" s="2"/>
    </row>
    <row r="33" ht="3.75" customHeight="1"/>
    <row r="34" spans="1:5" ht="15">
      <c r="A34" t="s">
        <v>3</v>
      </c>
      <c r="E34" s="4" t="str">
        <f>E5</f>
        <v>Jméno Příjmení</v>
      </c>
    </row>
    <row r="35" spans="1:5" ht="15">
      <c r="A35" t="s">
        <v>21</v>
      </c>
      <c r="E35" s="4" t="str">
        <f>E6</f>
        <v>B12345</v>
      </c>
    </row>
    <row r="36" spans="12:17" ht="7.5" customHeight="1">
      <c r="L36" s="7"/>
      <c r="M36" s="7"/>
      <c r="N36" s="7"/>
      <c r="O36" s="7"/>
      <c r="P36" s="7"/>
      <c r="Q36" s="7"/>
    </row>
    <row r="37" spans="12:18" ht="7.5" customHeight="1">
      <c r="L37" s="7"/>
      <c r="M37" s="7"/>
      <c r="N37" s="7"/>
      <c r="O37" s="7"/>
      <c r="P37" s="7"/>
      <c r="Q37" s="7"/>
      <c r="R37" s="7"/>
    </row>
    <row r="38" spans="1:21" ht="12.75">
      <c r="A38" s="98" t="str">
        <f>CONCATENATE(List1!R442," ",List1!S442," ",List1!T442," ",List1!X442," ",List1!Y442," ",List1!R443)</f>
        <v>bude v letním semestru akademického roku 2023/2024 pracovat jako pomocná pedagogická/vědecká síla</v>
      </c>
      <c r="B38" s="98"/>
      <c r="C38" s="98"/>
      <c r="D38" s="98"/>
      <c r="E38" s="98"/>
      <c r="F38" s="98"/>
      <c r="G38" s="98"/>
      <c r="H38" s="98"/>
      <c r="I38" s="98"/>
      <c r="N38" s="6"/>
      <c r="O38" s="6"/>
      <c r="P38" s="6"/>
      <c r="Q38" s="6"/>
      <c r="R38" s="6"/>
      <c r="S38" s="6"/>
      <c r="T38" s="6"/>
      <c r="U38" s="6"/>
    </row>
    <row r="39" spans="1:21" ht="35.25" customHeight="1">
      <c r="A39" s="98"/>
      <c r="B39" s="98"/>
      <c r="C39" s="98"/>
      <c r="D39" s="98"/>
      <c r="E39" s="98"/>
      <c r="F39" s="98"/>
      <c r="G39" s="98"/>
      <c r="H39" s="98"/>
      <c r="I39" s="98"/>
      <c r="N39" s="6"/>
      <c r="O39" s="6"/>
      <c r="P39" s="6"/>
      <c r="Q39" s="6"/>
      <c r="R39" s="6"/>
      <c r="S39" s="6"/>
      <c r="T39" s="6"/>
      <c r="U39" s="6"/>
    </row>
    <row r="40" spans="14:21" ht="6.75" customHeight="1">
      <c r="N40" s="6"/>
      <c r="O40" s="6"/>
      <c r="P40" s="6"/>
      <c r="Q40" s="6"/>
      <c r="R40" s="6"/>
      <c r="S40" s="6"/>
      <c r="T40" s="6"/>
      <c r="U40" s="6"/>
    </row>
    <row r="41" spans="1:6" ht="12.75">
      <c r="A41" t="s">
        <v>6</v>
      </c>
      <c r="E41">
        <f>E4</f>
        <v>40</v>
      </c>
      <c r="F41" t="s">
        <v>8</v>
      </c>
    </row>
    <row r="42" spans="1:6" ht="12.75">
      <c r="A42" t="s">
        <v>9</v>
      </c>
      <c r="E42" s="8">
        <v>120</v>
      </c>
      <c r="F42" t="s">
        <v>17</v>
      </c>
    </row>
    <row r="43" spans="1:3" ht="21" customHeight="1">
      <c r="A43" s="5" t="s">
        <v>12</v>
      </c>
      <c r="C43" s="1"/>
    </row>
    <row r="44" spans="2:9" ht="72" customHeight="1">
      <c r="B44" s="84" t="str">
        <f>E3</f>
        <v>přepisování textu, překreslování výkresů do CADu, kreslení obrázků, vytvoření programu, …. Specifikujte předmět atd.</v>
      </c>
      <c r="C44" s="84"/>
      <c r="D44" s="84"/>
      <c r="E44" s="84"/>
      <c r="F44" s="84"/>
      <c r="G44" s="84"/>
      <c r="H44" s="84"/>
      <c r="I44" s="84"/>
    </row>
    <row r="45" ht="9" customHeight="1"/>
    <row r="46" spans="2:10" ht="12.75">
      <c r="B46" s="90" t="str">
        <f>E7</f>
        <v>Navrhovatel</v>
      </c>
      <c r="C46" s="90"/>
      <c r="D46" s="90"/>
      <c r="E46" s="90"/>
      <c r="H46" s="90" t="str">
        <f>IF(List1!O440=1,List1!P430,IF(List1!O440=2,List1!P431,IF(List1!O440=3,List1!P432,IF(List1!O440=4,List1!P433,IF(List1!O440=5,List1!P435,IF(List1!O440=6,List1!P436))))))</f>
        <v>doc. Ing. Jaromír Cais, Ph.D.</v>
      </c>
      <c r="I46" s="90"/>
      <c r="J46" s="90"/>
    </row>
    <row r="47" spans="2:9" ht="12.75">
      <c r="B47" s="99" t="s">
        <v>22</v>
      </c>
      <c r="C47" s="90"/>
      <c r="D47" s="90"/>
      <c r="E47" s="90"/>
      <c r="H47" s="90" t="str">
        <f>IF(List1!O440=1,"vedoucí UTM",IF(List1!O440=2,"vedoucí VTP",IF(List1!O440=3,"vedoucí USE",IF(List1!O440=4,"děkan FSI",IF(List1!O440=5,"děkan")))))</f>
        <v>děkan FSI</v>
      </c>
      <c r="I47" s="90"/>
    </row>
    <row r="48" ht="12.75">
      <c r="C48" s="13"/>
    </row>
    <row r="49" ht="12.75">
      <c r="C49" s="13"/>
    </row>
    <row r="50" spans="3:9" ht="12.75">
      <c r="C50" s="13"/>
      <c r="H50" s="92"/>
      <c r="I50" s="92"/>
    </row>
    <row r="51" spans="8:9" ht="12.75">
      <c r="H51" s="99"/>
      <c r="I51" s="90"/>
    </row>
    <row r="52" spans="2:9" ht="12.75">
      <c r="B52" s="93" t="str">
        <f>CONCATENATE("Výplata bude provedena ",List1!R444,List1!T444,".")</f>
        <v>Výplata bude provedena na účet viz IS/STAG.</v>
      </c>
      <c r="C52" s="93"/>
      <c r="D52" s="93"/>
      <c r="E52" s="93"/>
      <c r="F52" s="93"/>
      <c r="G52" s="93"/>
      <c r="H52" s="93"/>
      <c r="I52" s="93"/>
    </row>
    <row r="54" spans="1:10" ht="45" customHeight="1">
      <c r="A54" s="52" t="s">
        <v>7</v>
      </c>
      <c r="B54" s="52" t="s">
        <v>10</v>
      </c>
      <c r="C54" s="52" t="s">
        <v>11</v>
      </c>
      <c r="D54" s="97" t="str">
        <f>List1!E7</f>
        <v>Navrhovatel</v>
      </c>
      <c r="E54" s="97"/>
      <c r="F54" s="97"/>
      <c r="G54" s="53" t="s">
        <v>24</v>
      </c>
      <c r="H54" s="53" t="s">
        <v>25</v>
      </c>
      <c r="I54" s="96" t="s">
        <v>26</v>
      </c>
      <c r="J54" s="97"/>
    </row>
    <row r="55" spans="1:10" ht="20.25" customHeight="1">
      <c r="A55" s="14"/>
      <c r="B55" s="14"/>
      <c r="C55" s="14"/>
      <c r="D55" s="91"/>
      <c r="E55" s="91"/>
      <c r="F55" s="91"/>
      <c r="G55" s="14"/>
      <c r="H55" s="14"/>
      <c r="I55" s="91"/>
      <c r="J55" s="91"/>
    </row>
    <row r="56" spans="1:10" ht="20.25" customHeight="1">
      <c r="A56" s="14"/>
      <c r="B56" s="14"/>
      <c r="C56" s="14"/>
      <c r="D56" s="91"/>
      <c r="E56" s="91"/>
      <c r="F56" s="91"/>
      <c r="G56" s="14"/>
      <c r="H56" s="14"/>
      <c r="I56" s="91"/>
      <c r="J56" s="91"/>
    </row>
    <row r="57" spans="1:10" ht="20.25" customHeight="1">
      <c r="A57" s="14"/>
      <c r="B57" s="14"/>
      <c r="C57" s="14"/>
      <c r="D57" s="91"/>
      <c r="E57" s="91"/>
      <c r="F57" s="91"/>
      <c r="G57" s="14"/>
      <c r="H57" s="14"/>
      <c r="I57" s="91"/>
      <c r="J57" s="91"/>
    </row>
    <row r="58" spans="1:10" ht="20.25" customHeight="1">
      <c r="A58" s="14"/>
      <c r="B58" s="14"/>
      <c r="C58" s="14"/>
      <c r="D58" s="91"/>
      <c r="E58" s="91"/>
      <c r="F58" s="91"/>
      <c r="G58" s="14"/>
      <c r="H58" s="14"/>
      <c r="I58" s="91"/>
      <c r="J58" s="91"/>
    </row>
    <row r="59" spans="1:10" ht="20.25" customHeight="1">
      <c r="A59" s="14"/>
      <c r="B59" s="14"/>
      <c r="C59" s="14"/>
      <c r="D59" s="91"/>
      <c r="E59" s="91"/>
      <c r="F59" s="91"/>
      <c r="G59" s="14"/>
      <c r="H59" s="14"/>
      <c r="I59" s="91"/>
      <c r="J59" s="91"/>
    </row>
    <row r="60" spans="1:10" ht="20.25" customHeight="1">
      <c r="A60" s="14"/>
      <c r="B60" s="14"/>
      <c r="C60" s="14"/>
      <c r="D60" s="91"/>
      <c r="E60" s="91"/>
      <c r="F60" s="91"/>
      <c r="G60" s="14"/>
      <c r="H60" s="14"/>
      <c r="I60" s="91"/>
      <c r="J60" s="91"/>
    </row>
    <row r="61" spans="1:10" ht="20.25" customHeight="1">
      <c r="A61" s="14"/>
      <c r="B61" s="14"/>
      <c r="C61" s="14"/>
      <c r="D61" s="91"/>
      <c r="E61" s="91"/>
      <c r="F61" s="91"/>
      <c r="G61" s="14"/>
      <c r="H61" s="14"/>
      <c r="I61" s="91"/>
      <c r="J61" s="91"/>
    </row>
    <row r="425" ht="16.5">
      <c r="P425" s="51"/>
    </row>
    <row r="429" spans="16:17" ht="12.75">
      <c r="P429" s="50" t="s">
        <v>41</v>
      </c>
      <c r="Q429" s="50" t="s">
        <v>33</v>
      </c>
    </row>
    <row r="430" spans="16:17" ht="12.75">
      <c r="P430" s="50" t="s">
        <v>34</v>
      </c>
      <c r="Q430" t="s">
        <v>31</v>
      </c>
    </row>
    <row r="431" spans="16:17" ht="12.75">
      <c r="P431" s="50" t="s">
        <v>28</v>
      </c>
      <c r="Q431" t="s">
        <v>29</v>
      </c>
    </row>
    <row r="432" spans="16:17" ht="12.75">
      <c r="P432" s="50" t="s">
        <v>42</v>
      </c>
      <c r="Q432" t="s">
        <v>32</v>
      </c>
    </row>
    <row r="433" spans="16:17" ht="12.75">
      <c r="P433" s="50" t="s">
        <v>41</v>
      </c>
      <c r="Q433" t="s">
        <v>33</v>
      </c>
    </row>
    <row r="434" ht="12.75">
      <c r="P434" s="50"/>
    </row>
    <row r="435" spans="16:17" ht="12.75">
      <c r="P435" s="50" t="s">
        <v>41</v>
      </c>
      <c r="Q435" t="s">
        <v>19</v>
      </c>
    </row>
    <row r="436" spans="16:17" ht="12.75">
      <c r="P436" t="s">
        <v>0</v>
      </c>
      <c r="Q436" t="s">
        <v>1</v>
      </c>
    </row>
    <row r="440" spans="15:16" ht="12.75">
      <c r="O440" s="15">
        <v>4</v>
      </c>
      <c r="P440" t="s">
        <v>1</v>
      </c>
    </row>
    <row r="441" spans="15:16" ht="12.75">
      <c r="O441" s="15">
        <v>0</v>
      </c>
      <c r="P441" t="s">
        <v>13</v>
      </c>
    </row>
    <row r="442" spans="15:26" ht="12.75">
      <c r="O442" s="15">
        <v>2</v>
      </c>
      <c r="P442" t="s">
        <v>14</v>
      </c>
      <c r="R442" t="s">
        <v>4</v>
      </c>
      <c r="S442" t="str">
        <f>IF(O442=1,"zimním",IF(O442=2,"letním"))</f>
        <v>letním</v>
      </c>
      <c r="T442" t="s">
        <v>5</v>
      </c>
      <c r="X442" t="str">
        <f>IF(O443=1,"2022/2023",IF(O443=2,"2023/2024",IF(O443=3,"2024/2025")))</f>
        <v>2023/2024</v>
      </c>
      <c r="Y442" s="50" t="s">
        <v>35</v>
      </c>
      <c r="Z442" t="str">
        <f>IF(O440=6,"KMF",IF(O440=1,"ÚTM",IF(O440=2,"VTP",IF(O440=3,"ÚSE",IF(O440=4,"KEE",IF(O440=5,"děkanátu"))))))</f>
        <v>KEE</v>
      </c>
    </row>
    <row r="443" spans="15:18" ht="13.5" thickBot="1">
      <c r="O443" s="15">
        <v>2</v>
      </c>
      <c r="P443" t="s">
        <v>15</v>
      </c>
      <c r="R443" t="s">
        <v>40</v>
      </c>
    </row>
    <row r="444" spans="15:22" ht="13.5" thickBot="1">
      <c r="O444" s="15">
        <v>2</v>
      </c>
      <c r="P444" t="s">
        <v>16</v>
      </c>
      <c r="R444" t="str">
        <f>IF(O444=1,"hotově",IF(O444=2,"na účet "))</f>
        <v>na účet </v>
      </c>
      <c r="T444" s="54" t="str">
        <f>IF(O444=1,"","viz IS/STAG")</f>
        <v>viz IS/STAG</v>
      </c>
      <c r="U444" s="55"/>
      <c r="V444" s="56"/>
    </row>
    <row r="445" ht="12.75">
      <c r="O445" s="15"/>
    </row>
    <row r="446" ht="12.75">
      <c r="O446" s="15">
        <v>1</v>
      </c>
    </row>
    <row r="447" ht="12.75">
      <c r="V447">
        <f>""</f>
      </c>
    </row>
  </sheetData>
  <sheetProtection selectLockedCells="1"/>
  <protectedRanges>
    <protectedRange sqref="A8" name="Oblast1_1"/>
    <protectedRange sqref="E3:J5 H18 E8:G19 J8:J19 H8:I17 H19:I19 E7:J7" name="Oblast1_2"/>
  </protectedRanges>
  <mergeCells count="39">
    <mergeCell ref="D61:F61"/>
    <mergeCell ref="D54:F54"/>
    <mergeCell ref="D55:F55"/>
    <mergeCell ref="D56:F56"/>
    <mergeCell ref="D57:F57"/>
    <mergeCell ref="D58:F58"/>
    <mergeCell ref="I59:J59"/>
    <mergeCell ref="I60:J60"/>
    <mergeCell ref="D59:F59"/>
    <mergeCell ref="D60:F60"/>
    <mergeCell ref="H51:I51"/>
    <mergeCell ref="B47:E47"/>
    <mergeCell ref="I55:J55"/>
    <mergeCell ref="A38:I39"/>
    <mergeCell ref="H46:J46"/>
    <mergeCell ref="I56:J56"/>
    <mergeCell ref="I57:J57"/>
    <mergeCell ref="I58:J58"/>
    <mergeCell ref="B46:E46"/>
    <mergeCell ref="E3:J3"/>
    <mergeCell ref="B44:I44"/>
    <mergeCell ref="A6:C6"/>
    <mergeCell ref="E6:J6"/>
    <mergeCell ref="H47:I47"/>
    <mergeCell ref="I61:J61"/>
    <mergeCell ref="H50:I50"/>
    <mergeCell ref="B52:I52"/>
    <mergeCell ref="B31:I31"/>
    <mergeCell ref="I54:J54"/>
    <mergeCell ref="T444:V444"/>
    <mergeCell ref="A1:J2"/>
    <mergeCell ref="A4:C4"/>
    <mergeCell ref="A5:C5"/>
    <mergeCell ref="A7:C7"/>
    <mergeCell ref="E4:J4"/>
    <mergeCell ref="E5:J5"/>
    <mergeCell ref="E7:J7"/>
    <mergeCell ref="A8:C19"/>
    <mergeCell ref="A3:C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jkrejci</cp:lastModifiedBy>
  <cp:lastPrinted>2021-02-05T10:58:12Z</cp:lastPrinted>
  <dcterms:created xsi:type="dcterms:W3CDTF">2008-01-20T18:45:43Z</dcterms:created>
  <dcterms:modified xsi:type="dcterms:W3CDTF">2023-11-02T09:16:54Z</dcterms:modified>
  <cp:category/>
  <cp:version/>
  <cp:contentType/>
  <cp:contentStatus/>
</cp:coreProperties>
</file>